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785" windowWidth="9690" windowHeight="4170" activeTab="0"/>
  </bookViews>
  <sheets>
    <sheet name="Confronto regione" sheetId="1" r:id="rId1"/>
    <sheet name="Confronto mese" sheetId="2" r:id="rId2"/>
  </sheets>
  <definedNames>
    <definedName name="_xlnm.Print_Area" localSheetId="1">'Confronto mese'!$A$1:$N$22</definedName>
    <definedName name="_xlnm.Print_Area" localSheetId="0">'Confronto regione'!$A$1:$N$27</definedName>
  </definedNames>
  <calcPr fullCalcOnLoad="1"/>
</workbook>
</file>

<file path=xl/sharedStrings.xml><?xml version="1.0" encoding="utf-8"?>
<sst xmlns="http://schemas.openxmlformats.org/spreadsheetml/2006/main" count="72" uniqueCount="47">
  <si>
    <t>Paganti</t>
  </si>
  <si>
    <t>Non paganti</t>
  </si>
  <si>
    <t>Totale Visitatori</t>
  </si>
  <si>
    <t>REGIONE</t>
  </si>
  <si>
    <t>Visitatori</t>
  </si>
  <si>
    <t>Introiti Lordi* (Euro)</t>
  </si>
  <si>
    <t>Introiti Lordi</t>
  </si>
  <si>
    <t>Tavola 6 - Visitatori e Introiti dei Musei, Monumenti ed Aree Archeologiche Statali per Regione - Confronto con anno precedente</t>
  </si>
  <si>
    <t>Introiti Netti (Euro)</t>
  </si>
  <si>
    <t xml:space="preserve">Introiti Netti </t>
  </si>
  <si>
    <t>MUSEI, MONUMENTI E AREE ARCHEOLOGICHE STATALI</t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</si>
  <si>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</si>
  <si>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</si>
  <si>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</si>
  <si>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</si>
  <si>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</si>
  <si>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</si>
  <si>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</si>
  <si>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</si>
  <si>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</si>
  <si>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</si>
  <si>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</si>
  <si>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</si>
  <si>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</si>
  <si>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</si>
  <si>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TOSCANA</t>
  </si>
  <si>
    <t>UMBRIA</t>
  </si>
  <si>
    <t>VENETO</t>
  </si>
  <si>
    <t>TOTALI</t>
  </si>
  <si>
    <r>
      <t xml:space="preserve">Direzione generale Bilancio 
Servizio I 
</t>
    </r>
    <r>
      <rPr>
        <b/>
        <sz val="8"/>
        <rFont val="Arial"/>
        <family val="2"/>
      </rPr>
      <t xml:space="preserve">Ufficio di Statistica         </t>
    </r>
    <r>
      <rPr>
        <sz val="8"/>
        <rFont val="Arial"/>
        <family val="2"/>
      </rPr>
      <t xml:space="preserve">                         </t>
    </r>
  </si>
  <si>
    <t>Tavola 6 - Visitatori e Introiti dei Musei, Monumenti ed Aree Archeologiche Statali per mese - Confronto con anno precedente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</si>
  <si>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</si>
  <si>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</si>
  <si>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</si>
  <si>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</si>
  <si>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</si>
  <si>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</si>
  <si>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</si>
  <si>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</si>
  <si>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</si>
  <si>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</si>
  <si>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</si>
  <si>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</si>
  <si>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</si>
  <si>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-</t>
  </si>
  <si>
    <t>Rilevazione 2021</t>
  </si>
  <si>
    <t>Confronto % 2021/2020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</si>
</sst>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\-#,##0\ "/>
    <numFmt numFmtId="185" formatCode="#,##0.00_ ;\-#,##0.00\ "/>
    <numFmt numFmtId="186" formatCode="#,##0.0000"/>
    <numFmt numFmtId="187" formatCode="#,##0.0"/>
    <numFmt numFmtId="188" formatCode="#,##0.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44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" fontId="2" fillId="0" borderId="0" xfId="4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6" xfId="0" applyFont="1" applyBorder="1" applyAlignment="1">
      <alignment horizontal="left" wrapText="1"/>
    </xf>
    <xf numFmtId="4" fontId="1" fillId="0" borderId="17" xfId="44" applyNumberFormat="1" applyFont="1" applyBorder="1" applyAlignment="1">
      <alignment horizontal="right"/>
    </xf>
    <xf numFmtId="3" fontId="1" fillId="0" borderId="18" xfId="44" applyNumberFormat="1" applyFont="1" applyBorder="1" applyAlignment="1">
      <alignment horizontal="right"/>
    </xf>
    <xf numFmtId="3" fontId="1" fillId="0" borderId="19" xfId="44" applyNumberFormat="1" applyFont="1" applyBorder="1" applyAlignment="1">
      <alignment horizontal="right"/>
    </xf>
    <xf numFmtId="4" fontId="1" fillId="0" borderId="19" xfId="44" applyNumberFormat="1" applyFont="1" applyBorder="1" applyAlignment="1">
      <alignment horizontal="right"/>
    </xf>
    <xf numFmtId="4" fontId="1" fillId="0" borderId="18" xfId="44" applyNumberFormat="1" applyFont="1" applyFill="1" applyBorder="1" applyAlignment="1">
      <alignment horizontal="right"/>
    </xf>
    <xf numFmtId="4" fontId="1" fillId="0" borderId="19" xfId="44" applyNumberFormat="1" applyFont="1" applyFill="1" applyBorder="1" applyAlignment="1">
      <alignment horizontal="right"/>
    </xf>
    <xf numFmtId="4" fontId="1" fillId="0" borderId="20" xfId="44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 wrapText="1"/>
    </xf>
    <xf numFmtId="4" fontId="1" fillId="0" borderId="22" xfId="44" applyNumberFormat="1" applyFont="1" applyBorder="1" applyAlignment="1">
      <alignment horizontal="right"/>
    </xf>
    <xf numFmtId="3" fontId="1" fillId="0" borderId="23" xfId="44" applyNumberFormat="1" applyFont="1" applyBorder="1" applyAlignment="1">
      <alignment horizontal="right"/>
    </xf>
    <xf numFmtId="3" fontId="1" fillId="0" borderId="24" xfId="44" applyNumberFormat="1" applyFont="1" applyBorder="1" applyAlignment="1">
      <alignment horizontal="right"/>
    </xf>
    <xf numFmtId="4" fontId="1" fillId="0" borderId="24" xfId="44" applyNumberFormat="1" applyFont="1" applyBorder="1" applyAlignment="1">
      <alignment horizontal="right"/>
    </xf>
    <xf numFmtId="4" fontId="1" fillId="0" borderId="23" xfId="44" applyNumberFormat="1" applyFont="1" applyFill="1" applyBorder="1" applyAlignment="1">
      <alignment horizontal="right"/>
    </xf>
    <xf numFmtId="4" fontId="1" fillId="0" borderId="24" xfId="44" applyNumberFormat="1" applyFont="1" applyFill="1" applyBorder="1" applyAlignment="1">
      <alignment horizontal="right"/>
    </xf>
    <xf numFmtId="4" fontId="1" fillId="0" borderId="25" xfId="44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 wrapText="1"/>
    </xf>
    <xf numFmtId="4" fontId="1" fillId="0" borderId="22" xfId="44" applyNumberFormat="1" applyFont="1" applyFill="1" applyBorder="1" applyAlignment="1">
      <alignment horizontal="right"/>
    </xf>
    <xf numFmtId="3" fontId="1" fillId="0" borderId="23" xfId="44" applyNumberFormat="1" applyFont="1" applyFill="1" applyBorder="1" applyAlignment="1">
      <alignment horizontal="right"/>
    </xf>
    <xf numFmtId="3" fontId="1" fillId="0" borderId="24" xfId="44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left" wrapText="1"/>
    </xf>
    <xf numFmtId="3" fontId="1" fillId="0" borderId="27" xfId="44" applyNumberFormat="1" applyFont="1" applyBorder="1" applyAlignment="1">
      <alignment horizontal="right"/>
    </xf>
    <xf numFmtId="3" fontId="1" fillId="0" borderId="28" xfId="44" applyNumberFormat="1" applyFont="1" applyBorder="1" applyAlignment="1">
      <alignment horizontal="right"/>
    </xf>
    <xf numFmtId="4" fontId="1" fillId="0" borderId="28" xfId="44" applyNumberFormat="1" applyFont="1" applyBorder="1" applyAlignment="1">
      <alignment horizontal="right"/>
    </xf>
    <xf numFmtId="4" fontId="1" fillId="0" borderId="29" xfId="44" applyNumberFormat="1" applyFont="1" applyBorder="1" applyAlignment="1">
      <alignment horizontal="right"/>
    </xf>
    <xf numFmtId="4" fontId="1" fillId="0" borderId="27" xfId="44" applyNumberFormat="1" applyFont="1" applyFill="1" applyBorder="1" applyAlignment="1">
      <alignment horizontal="right"/>
    </xf>
    <xf numFmtId="4" fontId="1" fillId="0" borderId="28" xfId="44" applyNumberFormat="1" applyFont="1" applyFill="1" applyBorder="1" applyAlignment="1">
      <alignment horizontal="right"/>
    </xf>
    <xf numFmtId="4" fontId="1" fillId="0" borderId="30" xfId="44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4" fontId="2" fillId="0" borderId="31" xfId="44" applyNumberFormat="1" applyFont="1" applyBorder="1" applyAlignment="1">
      <alignment horizontal="right"/>
    </xf>
    <xf numFmtId="3" fontId="2" fillId="0" borderId="11" xfId="44" applyNumberFormat="1" applyFont="1" applyBorder="1" applyAlignment="1">
      <alignment horizontal="right"/>
    </xf>
    <xf numFmtId="3" fontId="2" fillId="0" borderId="12" xfId="44" applyNumberFormat="1" applyFont="1" applyBorder="1" applyAlignment="1">
      <alignment horizontal="right"/>
    </xf>
    <xf numFmtId="4" fontId="2" fillId="0" borderId="12" xfId="44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1" xfId="44" applyNumberFormat="1" applyFont="1" applyFill="1" applyBorder="1" applyAlignment="1">
      <alignment horizontal="right"/>
    </xf>
    <xf numFmtId="4" fontId="2" fillId="0" borderId="12" xfId="44" applyNumberFormat="1" applyFont="1" applyFill="1" applyBorder="1" applyAlignment="1">
      <alignment horizontal="right"/>
    </xf>
    <xf numFmtId="4" fontId="2" fillId="0" borderId="31" xfId="44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1" fontId="2" fillId="0" borderId="0" xfId="44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66675</xdr:rowOff>
    </xdr:from>
    <xdr:to>
      <xdr:col>13</xdr:col>
      <xdr:colOff>447675</xdr:colOff>
      <xdr:row>26</xdr:row>
      <xdr:rowOff>114300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9050" y="5686425"/>
          <a:ext cx="10506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  Al lordo dell'eventuale aggio spettante al Concessionario del servizio di biglietteria, ove presente.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0</xdr:row>
      <xdr:rowOff>371475</xdr:rowOff>
    </xdr:to>
    <xdr:pic>
      <xdr:nvPicPr>
        <xdr:cNvPr id="2" name="Immagine 2" descr="E:\8_MIBACT\0_AMMINISTRAZIONE\2_LOGO\MiC_logo_esteso_BL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66675</xdr:rowOff>
    </xdr:from>
    <xdr:to>
      <xdr:col>13</xdr:col>
      <xdr:colOff>447675</xdr:colOff>
      <xdr:row>21</xdr:row>
      <xdr:rowOff>114300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9050" y="4648200"/>
          <a:ext cx="10591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  Al lordo dell'eventuale aggio spettante al Concessionario del servizio di biglietteria, ove presente.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0</xdr:row>
      <xdr:rowOff>371475</xdr:rowOff>
    </xdr:to>
    <xdr:pic>
      <xdr:nvPicPr>
        <xdr:cNvPr id="2" name="Immagine 2" descr="E:\8_MIBACT\0_AMMINISTRAZIONE\2_LOGO\MiC_logo_esteso_BL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1" max="1" width="17.57421875" style="2" customWidth="1"/>
    <col min="2" max="4" width="11.7109375" style="15" customWidth="1"/>
    <col min="5" max="6" width="11.7109375" style="3" customWidth="1"/>
    <col min="7" max="9" width="11.7109375" style="15" customWidth="1"/>
    <col min="10" max="11" width="11.7109375" style="3" customWidth="1"/>
    <col min="12" max="12" width="8.140625" style="3" customWidth="1"/>
    <col min="13" max="13" width="8.28125" style="3" customWidth="1"/>
    <col min="14" max="14" width="7.421875" style="3" customWidth="1"/>
    <col min="15" max="16384" width="9.140625" style="2" customWidth="1"/>
  </cols>
  <sheetData>
    <row r="1" spans="2:13" ht="37.5" customHeight="1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12">
      <c r="A2" s="1"/>
      <c r="B2" s="61" t="s">
        <v>45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"/>
    </row>
    <row r="3" spans="2:14" ht="11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</row>
    <row r="4" spans="1:14" ht="17.25" customHeight="1">
      <c r="A4" s="5"/>
      <c r="B4" s="61" t="s">
        <v>10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"/>
    </row>
    <row r="5" spans="1:13" ht="15.75" customHeight="1" thickBot="1">
      <c r="A5" s="60" t="s">
        <v>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4" ht="28.5" customHeight="1" thickBot="1" thickTop="1">
      <c r="A6" s="5"/>
      <c r="B6" s="54">
        <v>2020</v>
      </c>
      <c r="C6" s="55"/>
      <c r="D6" s="55"/>
      <c r="E6" s="55"/>
      <c r="F6" s="56"/>
      <c r="G6" s="54">
        <v>2021</v>
      </c>
      <c r="H6" s="55"/>
      <c r="I6" s="55"/>
      <c r="J6" s="55"/>
      <c r="K6" s="56"/>
      <c r="L6" s="57" t="s">
        <v>46</v>
      </c>
      <c r="M6" s="57"/>
      <c r="N6" s="58"/>
    </row>
    <row r="7" spans="1:14" ht="39" customHeight="1" thickBot="1" thickTop="1">
      <c r="A7" s="7" t="s">
        <v>3</v>
      </c>
      <c r="B7" s="8" t="s">
        <v>0</v>
      </c>
      <c r="C7" s="9" t="s">
        <v>1</v>
      </c>
      <c r="D7" s="9" t="s">
        <v>2</v>
      </c>
      <c r="E7" s="10" t="s">
        <v>5</v>
      </c>
      <c r="F7" s="11" t="s">
        <v>8</v>
      </c>
      <c r="G7" s="8" t="s">
        <v>0</v>
      </c>
      <c r="H7" s="9" t="s">
        <v>1</v>
      </c>
      <c r="I7" s="9" t="s">
        <v>2</v>
      </c>
      <c r="J7" s="10" t="s">
        <v>5</v>
      </c>
      <c r="K7" s="11" t="s">
        <v>8</v>
      </c>
      <c r="L7" s="12" t="s">
        <v>4</v>
      </c>
      <c r="M7" s="13" t="s">
        <v>6</v>
      </c>
      <c r="N7" s="11" t="s">
        <v>9</v>
      </c>
    </row>
    <row r="8" spans="1:14" s="14" customFormat="1" ht="13.5" customHeight="1" thickTop="1">
      <c r="A8" s="16" t="s">
        <v>11</v>
      </c>
      <c r="B8" s="18">
        <v>30118</v>
      </c>
      <c r="C8" s="19">
        <v>32498</v>
      </c>
      <c r="D8" s="19">
        <v>62616</v>
      </c>
      <c r="E8" s="20">
        <v>113900</v>
      </c>
      <c r="F8" s="17">
        <v>113900</v>
      </c>
      <c r="G8" s="18">
        <v>29986</v>
      </c>
      <c r="H8" s="19">
        <v>25581</v>
      </c>
      <c r="I8" s="19">
        <v>55567</v>
      </c>
      <c r="J8" s="20">
        <v>112670</v>
      </c>
      <c r="K8" s="17">
        <v>112670</v>
      </c>
      <c r="L8" s="21">
        <f>+(I8-D8)/D8*100</f>
        <v>-11.257506068736426</v>
      </c>
      <c r="M8" s="22">
        <f aca="true" t="shared" si="0" ref="M8:M25">+(J8-E8)/E8*100</f>
        <v>-1.079894644424934</v>
      </c>
      <c r="N8" s="23">
        <f aca="true" t="shared" si="1" ref="N8:N25">+(K8-F8)/F8*100</f>
        <v>-1.079894644424934</v>
      </c>
    </row>
    <row r="9" spans="1:14" s="14" customFormat="1" ht="15.75" customHeight="1">
      <c r="A9" s="24" t="s">
        <v>12</v>
      </c>
      <c r="B9" s="26">
        <v>49755</v>
      </c>
      <c r="C9" s="27">
        <v>61657</v>
      </c>
      <c r="D9" s="27">
        <v>111412</v>
      </c>
      <c r="E9" s="28">
        <v>130156.25</v>
      </c>
      <c r="F9" s="25">
        <v>130156.25</v>
      </c>
      <c r="G9" s="26">
        <v>56628</v>
      </c>
      <c r="H9" s="27">
        <v>84942</v>
      </c>
      <c r="I9" s="27">
        <v>141570</v>
      </c>
      <c r="J9" s="28">
        <v>160133</v>
      </c>
      <c r="K9" s="25">
        <v>160133</v>
      </c>
      <c r="L9" s="29">
        <f aca="true" t="shared" si="2" ref="L9:L25">+(I9-D9)/D9*100</f>
        <v>27.06889742577101</v>
      </c>
      <c r="M9" s="30">
        <f t="shared" si="0"/>
        <v>23.031356542617047</v>
      </c>
      <c r="N9" s="31">
        <f t="shared" si="1"/>
        <v>23.031356542617047</v>
      </c>
    </row>
    <row r="10" spans="1:14" s="14" customFormat="1" ht="15.75" customHeight="1">
      <c r="A10" s="24" t="s">
        <v>13</v>
      </c>
      <c r="B10" s="26">
        <v>56925</v>
      </c>
      <c r="C10" s="27">
        <v>84071</v>
      </c>
      <c r="D10" s="27">
        <v>140996</v>
      </c>
      <c r="E10" s="28">
        <v>350858</v>
      </c>
      <c r="F10" s="25">
        <v>298441.375</v>
      </c>
      <c r="G10" s="26">
        <v>101516</v>
      </c>
      <c r="H10" s="27">
        <v>108651</v>
      </c>
      <c r="I10" s="27">
        <v>210167</v>
      </c>
      <c r="J10" s="28">
        <v>615850</v>
      </c>
      <c r="K10" s="25">
        <v>598288.3</v>
      </c>
      <c r="L10" s="29">
        <f t="shared" si="2"/>
        <v>49.058838548611305</v>
      </c>
      <c r="M10" s="30">
        <f t="shared" si="0"/>
        <v>75.52685131876714</v>
      </c>
      <c r="N10" s="31">
        <f t="shared" si="1"/>
        <v>100.47096351837945</v>
      </c>
    </row>
    <row r="11" spans="1:14" s="14" customFormat="1" ht="15.75" customHeight="1">
      <c r="A11" s="24" t="s">
        <v>14</v>
      </c>
      <c r="B11" s="26">
        <v>1112643</v>
      </c>
      <c r="C11" s="27">
        <v>2002701</v>
      </c>
      <c r="D11" s="27">
        <v>3115344</v>
      </c>
      <c r="E11" s="28">
        <v>11537616.6</v>
      </c>
      <c r="F11" s="25">
        <v>9796221.9735</v>
      </c>
      <c r="G11" s="26">
        <v>1995778</v>
      </c>
      <c r="H11" s="27">
        <v>2226598</v>
      </c>
      <c r="I11" s="27">
        <v>4222376</v>
      </c>
      <c r="J11" s="28">
        <v>21000421.22</v>
      </c>
      <c r="K11" s="25">
        <v>17725425.6766</v>
      </c>
      <c r="L11" s="29">
        <f t="shared" si="2"/>
        <v>35.53482376264066</v>
      </c>
      <c r="M11" s="30">
        <f t="shared" si="0"/>
        <v>82.01697931269443</v>
      </c>
      <c r="N11" s="31">
        <f t="shared" si="1"/>
        <v>80.94144584054429</v>
      </c>
    </row>
    <row r="12" spans="1:14" s="14" customFormat="1" ht="15.75" customHeight="1">
      <c r="A12" s="24" t="s">
        <v>15</v>
      </c>
      <c r="B12" s="26">
        <v>226664</v>
      </c>
      <c r="C12" s="27">
        <v>101370</v>
      </c>
      <c r="D12" s="27">
        <v>328034</v>
      </c>
      <c r="E12" s="28">
        <v>1229433.56</v>
      </c>
      <c r="F12" s="25">
        <v>854123.718</v>
      </c>
      <c r="G12" s="26">
        <v>363642</v>
      </c>
      <c r="H12" s="27">
        <v>109536</v>
      </c>
      <c r="I12" s="27">
        <v>473178</v>
      </c>
      <c r="J12" s="28">
        <v>1988934.02</v>
      </c>
      <c r="K12" s="25">
        <v>1526924.855</v>
      </c>
      <c r="L12" s="29">
        <f t="shared" si="2"/>
        <v>44.24663297097252</v>
      </c>
      <c r="M12" s="30">
        <f t="shared" si="0"/>
        <v>61.77645419082264</v>
      </c>
      <c r="N12" s="31">
        <f t="shared" si="1"/>
        <v>78.77092309009032</v>
      </c>
    </row>
    <row r="13" spans="1:14" s="14" customFormat="1" ht="15.75" customHeight="1">
      <c r="A13" s="24" t="s">
        <v>16</v>
      </c>
      <c r="B13" s="26">
        <v>70997</v>
      </c>
      <c r="C13" s="27">
        <v>420811</v>
      </c>
      <c r="D13" s="27">
        <v>491808</v>
      </c>
      <c r="E13" s="28">
        <v>645008.5</v>
      </c>
      <c r="F13" s="25">
        <v>499699.1</v>
      </c>
      <c r="G13" s="26">
        <v>116359</v>
      </c>
      <c r="H13" s="27">
        <v>514810</v>
      </c>
      <c r="I13" s="27">
        <v>631169</v>
      </c>
      <c r="J13" s="28">
        <v>947056.5</v>
      </c>
      <c r="K13" s="25">
        <v>736009.492</v>
      </c>
      <c r="L13" s="29">
        <f t="shared" si="2"/>
        <v>28.336464636606156</v>
      </c>
      <c r="M13" s="30">
        <f t="shared" si="0"/>
        <v>46.82853016665672</v>
      </c>
      <c r="N13" s="31">
        <f t="shared" si="1"/>
        <v>47.29053784567553</v>
      </c>
    </row>
    <row r="14" spans="1:14" s="14" customFormat="1" ht="15.75" customHeight="1">
      <c r="A14" s="24" t="s">
        <v>17</v>
      </c>
      <c r="B14" s="26">
        <v>1561623</v>
      </c>
      <c r="C14" s="27">
        <v>3380377</v>
      </c>
      <c r="D14" s="27">
        <v>4942000</v>
      </c>
      <c r="E14" s="28">
        <v>16540368</v>
      </c>
      <c r="F14" s="25">
        <v>14527848.694</v>
      </c>
      <c r="G14" s="26">
        <v>2623368</v>
      </c>
      <c r="H14" s="27">
        <v>2702783</v>
      </c>
      <c r="I14" s="27">
        <v>5326151</v>
      </c>
      <c r="J14" s="28">
        <v>28068765.5</v>
      </c>
      <c r="K14" s="25">
        <v>24539793.939</v>
      </c>
      <c r="L14" s="29">
        <f t="shared" si="2"/>
        <v>7.773188992310804</v>
      </c>
      <c r="M14" s="30">
        <f t="shared" si="0"/>
        <v>69.69855507446992</v>
      </c>
      <c r="N14" s="31">
        <f t="shared" si="1"/>
        <v>68.91553908552841</v>
      </c>
    </row>
    <row r="15" spans="1:14" s="14" customFormat="1" ht="15.75" customHeight="1">
      <c r="A15" s="24" t="s">
        <v>18</v>
      </c>
      <c r="B15" s="26">
        <v>34433</v>
      </c>
      <c r="C15" s="27">
        <v>50194</v>
      </c>
      <c r="D15" s="27">
        <v>84627</v>
      </c>
      <c r="E15" s="28">
        <v>132542.1</v>
      </c>
      <c r="F15" s="25">
        <v>107485.1</v>
      </c>
      <c r="G15" s="26">
        <v>40630</v>
      </c>
      <c r="H15" s="27">
        <v>20637</v>
      </c>
      <c r="I15" s="27">
        <v>61267</v>
      </c>
      <c r="J15" s="28">
        <v>144478.5</v>
      </c>
      <c r="K15" s="25">
        <v>127128.5</v>
      </c>
      <c r="L15" s="29">
        <f t="shared" si="2"/>
        <v>-27.60348352180746</v>
      </c>
      <c r="M15" s="30">
        <f t="shared" si="0"/>
        <v>9.005742326400437</v>
      </c>
      <c r="N15" s="31">
        <f t="shared" si="1"/>
        <v>18.27546329677322</v>
      </c>
    </row>
    <row r="16" spans="1:14" s="14" customFormat="1" ht="15.75" customHeight="1">
      <c r="A16" s="24" t="s">
        <v>19</v>
      </c>
      <c r="B16" s="26">
        <v>312393</v>
      </c>
      <c r="C16" s="27">
        <v>232273</v>
      </c>
      <c r="D16" s="27">
        <v>544666</v>
      </c>
      <c r="E16" s="28">
        <v>2911571.6</v>
      </c>
      <c r="F16" s="25">
        <v>2659346.3605</v>
      </c>
      <c r="G16" s="26">
        <v>530151</v>
      </c>
      <c r="H16" s="27">
        <v>224308</v>
      </c>
      <c r="I16" s="27">
        <v>754459</v>
      </c>
      <c r="J16" s="28">
        <v>5098833.2</v>
      </c>
      <c r="K16" s="25">
        <v>4417622.98</v>
      </c>
      <c r="L16" s="29">
        <f t="shared" si="2"/>
        <v>38.517733803835746</v>
      </c>
      <c r="M16" s="30">
        <f t="shared" si="0"/>
        <v>75.12305725196661</v>
      </c>
      <c r="N16" s="31">
        <f t="shared" si="1"/>
        <v>66.11687163493123</v>
      </c>
    </row>
    <row r="17" spans="1:14" s="14" customFormat="1" ht="15.75" customHeight="1">
      <c r="A17" s="24" t="s">
        <v>20</v>
      </c>
      <c r="B17" s="26">
        <v>146590</v>
      </c>
      <c r="C17" s="27">
        <v>88704</v>
      </c>
      <c r="D17" s="27">
        <v>235294</v>
      </c>
      <c r="E17" s="28">
        <v>1036188.5</v>
      </c>
      <c r="F17" s="25">
        <v>730215.4982</v>
      </c>
      <c r="G17" s="26">
        <v>180184</v>
      </c>
      <c r="H17" s="27">
        <v>77581</v>
      </c>
      <c r="I17" s="27">
        <v>257765</v>
      </c>
      <c r="J17" s="28">
        <v>1273583</v>
      </c>
      <c r="K17" s="25">
        <v>768985.0295</v>
      </c>
      <c r="L17" s="29">
        <f t="shared" si="2"/>
        <v>9.550179775089887</v>
      </c>
      <c r="M17" s="30">
        <f t="shared" si="0"/>
        <v>22.910358491722306</v>
      </c>
      <c r="N17" s="31">
        <f t="shared" si="1"/>
        <v>5.309327369190028</v>
      </c>
    </row>
    <row r="18" spans="1:14" s="14" customFormat="1" ht="15.75" customHeight="1">
      <c r="A18" s="32" t="s">
        <v>21</v>
      </c>
      <c r="B18" s="34">
        <v>26786</v>
      </c>
      <c r="C18" s="35">
        <v>30916</v>
      </c>
      <c r="D18" s="35">
        <v>57702</v>
      </c>
      <c r="E18" s="30">
        <v>103941</v>
      </c>
      <c r="F18" s="33">
        <v>103941</v>
      </c>
      <c r="G18" s="34">
        <v>28655</v>
      </c>
      <c r="H18" s="35">
        <v>28937</v>
      </c>
      <c r="I18" s="35">
        <v>57592</v>
      </c>
      <c r="J18" s="30">
        <v>110734</v>
      </c>
      <c r="K18" s="33">
        <v>110734</v>
      </c>
      <c r="L18" s="29">
        <f t="shared" si="2"/>
        <v>-0.19063464004713876</v>
      </c>
      <c r="M18" s="30">
        <f t="shared" si="0"/>
        <v>6.5354383736927675</v>
      </c>
      <c r="N18" s="31">
        <f t="shared" si="1"/>
        <v>6.5354383736927675</v>
      </c>
    </row>
    <row r="19" spans="1:14" s="14" customFormat="1" ht="15.75" customHeight="1">
      <c r="A19" s="24" t="s">
        <v>22</v>
      </c>
      <c r="B19" s="26">
        <v>390729</v>
      </c>
      <c r="C19" s="27">
        <v>209915</v>
      </c>
      <c r="D19" s="27">
        <v>600644</v>
      </c>
      <c r="E19" s="28">
        <v>3747064.25</v>
      </c>
      <c r="F19" s="25">
        <v>587928.544</v>
      </c>
      <c r="G19" s="26">
        <v>610941</v>
      </c>
      <c r="H19" s="27">
        <v>294763</v>
      </c>
      <c r="I19" s="27">
        <v>905704</v>
      </c>
      <c r="J19" s="28">
        <v>6175643.65</v>
      </c>
      <c r="K19" s="25">
        <v>1174808.096</v>
      </c>
      <c r="L19" s="29">
        <f t="shared" si="2"/>
        <v>50.78881999986681</v>
      </c>
      <c r="M19" s="30">
        <f t="shared" si="0"/>
        <v>64.81285715877438</v>
      </c>
      <c r="N19" s="31">
        <f t="shared" si="1"/>
        <v>99.82157831751742</v>
      </c>
    </row>
    <row r="20" spans="1:14" s="14" customFormat="1" ht="15.75" customHeight="1">
      <c r="A20" s="24" t="s">
        <v>23</v>
      </c>
      <c r="B20" s="26">
        <v>63183</v>
      </c>
      <c r="C20" s="27">
        <v>98922</v>
      </c>
      <c r="D20" s="27">
        <v>162105</v>
      </c>
      <c r="E20" s="28">
        <v>386438</v>
      </c>
      <c r="F20" s="25">
        <v>283487.27</v>
      </c>
      <c r="G20" s="26">
        <v>122962</v>
      </c>
      <c r="H20" s="27">
        <v>136926</v>
      </c>
      <c r="I20" s="27">
        <v>259888</v>
      </c>
      <c r="J20" s="28">
        <v>794298</v>
      </c>
      <c r="K20" s="25">
        <v>793791.48</v>
      </c>
      <c r="L20" s="29">
        <f t="shared" si="2"/>
        <v>60.320779741525556</v>
      </c>
      <c r="M20" s="30">
        <f t="shared" si="0"/>
        <v>105.54345069584255</v>
      </c>
      <c r="N20" s="31">
        <f t="shared" si="1"/>
        <v>180.00956797813177</v>
      </c>
    </row>
    <row r="21" spans="1:14" s="14" customFormat="1" ht="15.75" customHeight="1">
      <c r="A21" s="32" t="s">
        <v>24</v>
      </c>
      <c r="B21" s="26">
        <v>92762</v>
      </c>
      <c r="C21" s="27">
        <v>63544</v>
      </c>
      <c r="D21" s="27">
        <v>156306</v>
      </c>
      <c r="E21" s="28">
        <v>513672.5</v>
      </c>
      <c r="F21" s="25">
        <v>181631.5</v>
      </c>
      <c r="G21" s="26">
        <v>147650</v>
      </c>
      <c r="H21" s="27">
        <v>94483</v>
      </c>
      <c r="I21" s="27">
        <v>242133</v>
      </c>
      <c r="J21" s="28">
        <v>966153.5</v>
      </c>
      <c r="K21" s="25">
        <v>346429</v>
      </c>
      <c r="L21" s="29">
        <f t="shared" si="2"/>
        <v>54.90960039921692</v>
      </c>
      <c r="M21" s="30">
        <f t="shared" si="0"/>
        <v>88.0874487148913</v>
      </c>
      <c r="N21" s="31">
        <f t="shared" si="1"/>
        <v>90.73178385907731</v>
      </c>
    </row>
    <row r="22" spans="1:14" s="14" customFormat="1" ht="15.75" customHeight="1">
      <c r="A22" s="24" t="s">
        <v>25</v>
      </c>
      <c r="B22" s="26">
        <v>1366182</v>
      </c>
      <c r="C22" s="27">
        <v>553888</v>
      </c>
      <c r="D22" s="27">
        <v>1920070</v>
      </c>
      <c r="E22" s="28">
        <v>11849965.9</v>
      </c>
      <c r="F22" s="25">
        <v>10198266.979</v>
      </c>
      <c r="G22" s="26">
        <v>2116484</v>
      </c>
      <c r="H22" s="27">
        <v>537678</v>
      </c>
      <c r="I22" s="27">
        <v>2654162</v>
      </c>
      <c r="J22" s="28">
        <v>19325643.7</v>
      </c>
      <c r="K22" s="25">
        <v>16651449.277</v>
      </c>
      <c r="L22" s="29">
        <f t="shared" si="2"/>
        <v>38.232564437754874</v>
      </c>
      <c r="M22" s="30">
        <f t="shared" si="0"/>
        <v>63.08607014641282</v>
      </c>
      <c r="N22" s="31">
        <f t="shared" si="1"/>
        <v>63.27724417578223</v>
      </c>
    </row>
    <row r="23" spans="1:14" s="14" customFormat="1" ht="15.75" customHeight="1">
      <c r="A23" s="24" t="s">
        <v>26</v>
      </c>
      <c r="B23" s="26">
        <v>77913</v>
      </c>
      <c r="C23" s="27">
        <v>47470</v>
      </c>
      <c r="D23" s="27">
        <v>125383</v>
      </c>
      <c r="E23" s="28">
        <v>360622.7235</v>
      </c>
      <c r="F23" s="25">
        <v>287936.2464</v>
      </c>
      <c r="G23" s="26">
        <v>70790</v>
      </c>
      <c r="H23" s="27">
        <v>36521</v>
      </c>
      <c r="I23" s="27">
        <v>107311</v>
      </c>
      <c r="J23" s="28">
        <v>262533.2127</v>
      </c>
      <c r="K23" s="25">
        <v>209380.9654</v>
      </c>
      <c r="L23" s="29">
        <f t="shared" si="2"/>
        <v>-14.41343722833239</v>
      </c>
      <c r="M23" s="30">
        <f t="shared" si="0"/>
        <v>-27.20003605097282</v>
      </c>
      <c r="N23" s="31">
        <f t="shared" si="1"/>
        <v>-27.282178601047434</v>
      </c>
    </row>
    <row r="24" spans="1:14" s="14" customFormat="1" ht="15.75" customHeight="1" thickBot="1">
      <c r="A24" s="36" t="s">
        <v>27</v>
      </c>
      <c r="B24" s="37">
        <v>196141</v>
      </c>
      <c r="C24" s="38">
        <v>61295</v>
      </c>
      <c r="D24" s="38">
        <v>257436</v>
      </c>
      <c r="E24" s="39">
        <v>993750.076</v>
      </c>
      <c r="F24" s="40">
        <v>821524.479</v>
      </c>
      <c r="G24" s="37">
        <v>374056</v>
      </c>
      <c r="H24" s="38">
        <v>64085</v>
      </c>
      <c r="I24" s="38">
        <v>438141</v>
      </c>
      <c r="J24" s="39">
        <v>1586471.124</v>
      </c>
      <c r="K24" s="40">
        <v>1309845.3542</v>
      </c>
      <c r="L24" s="41">
        <f t="shared" si="2"/>
        <v>70.19414534097795</v>
      </c>
      <c r="M24" s="42">
        <f t="shared" si="0"/>
        <v>59.6448807718129</v>
      </c>
      <c r="N24" s="43">
        <f t="shared" si="1"/>
        <v>59.44081858575998</v>
      </c>
    </row>
    <row r="25" spans="1:14" s="14" customFormat="1" ht="15.75" customHeight="1" thickBot="1" thickTop="1">
      <c r="A25" s="44" t="s">
        <v>28</v>
      </c>
      <c r="B25" s="46">
        <f>SUM(B8:B24)</f>
        <v>5815837</v>
      </c>
      <c r="C25" s="47">
        <f aca="true" t="shared" si="3" ref="C25:K25">SUM(C8:C24)</f>
        <v>7520606</v>
      </c>
      <c r="D25" s="47">
        <f t="shared" si="3"/>
        <v>13336443</v>
      </c>
      <c r="E25" s="48">
        <f t="shared" si="3"/>
        <v>52583097.559499994</v>
      </c>
      <c r="F25" s="45">
        <f t="shared" si="3"/>
        <v>42182154.0876</v>
      </c>
      <c r="G25" s="46">
        <f t="shared" si="3"/>
        <v>9509780</v>
      </c>
      <c r="H25" s="47">
        <f t="shared" si="3"/>
        <v>7288820</v>
      </c>
      <c r="I25" s="47">
        <f t="shared" si="3"/>
        <v>16798600</v>
      </c>
      <c r="J25" s="48">
        <f t="shared" si="3"/>
        <v>88632202.1267</v>
      </c>
      <c r="K25" s="45">
        <f t="shared" si="3"/>
        <v>71309419.9447</v>
      </c>
      <c r="L25" s="51">
        <f t="shared" si="2"/>
        <v>25.96012295032491</v>
      </c>
      <c r="M25" s="52">
        <f t="shared" si="0"/>
        <v>68.55644920196822</v>
      </c>
      <c r="N25" s="53">
        <f t="shared" si="1"/>
        <v>69.05115797692832</v>
      </c>
    </row>
    <row r="26" ht="12" thickTop="1"/>
    <row r="27" spans="2:14" s="14" customFormat="1" ht="11.25">
      <c r="B27" s="49"/>
      <c r="C27" s="49"/>
      <c r="D27" s="49"/>
      <c r="E27" s="50"/>
      <c r="F27" s="50"/>
      <c r="G27" s="49"/>
      <c r="H27" s="49"/>
      <c r="I27" s="49"/>
      <c r="J27" s="50"/>
      <c r="K27" s="50"/>
      <c r="L27" s="50"/>
      <c r="M27" s="50"/>
      <c r="N27" s="50"/>
    </row>
  </sheetData>
  <sheetProtection/>
  <mergeCells count="8">
    <mergeCell ref="G6:K6"/>
    <mergeCell ref="B6:F6"/>
    <mergeCell ref="L6:N6"/>
    <mergeCell ref="B1:M1"/>
    <mergeCell ref="A5:M5"/>
    <mergeCell ref="B2:M2"/>
    <mergeCell ref="B4:M4"/>
    <mergeCell ref="B3:M3"/>
  </mergeCells>
  <printOptions horizontalCentered="1"/>
  <pageMargins left="0" right="0" top="0.35433070866141736" bottom="0.15748031496062992" header="0.15748031496062992" footer="0.35433070866141736"/>
  <pageSetup horizontalDpi="300" verticalDpi="300" orientation="landscape" paperSize="9" scale="90" r:id="rId2"/>
  <headerFooter alignWithMargins="0">
    <oddHeader>&amp;R25/10/2022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115" zoomScaleNormal="115" zoomScalePageLayoutView="0" workbookViewId="0" topLeftCell="A1">
      <selection activeCell="A7" sqref="A7"/>
    </sheetView>
  </sheetViews>
  <sheetFormatPr defaultColWidth="9.140625" defaultRowHeight="12.75"/>
  <cols>
    <col min="1" max="1" width="17.57421875" style="2" customWidth="1"/>
    <col min="2" max="4" width="11.7109375" style="15" customWidth="1"/>
    <col min="5" max="6" width="11.7109375" style="3" customWidth="1"/>
    <col min="7" max="9" width="11.7109375" style="15" customWidth="1"/>
    <col min="10" max="11" width="11.7109375" style="3" customWidth="1"/>
    <col min="12" max="14" width="8.8515625" style="3" customWidth="1"/>
    <col min="15" max="16384" width="9.140625" style="2" customWidth="1"/>
  </cols>
  <sheetData>
    <row r="1" spans="2:13" ht="34.5" customHeight="1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12">
      <c r="A2" s="1"/>
      <c r="B2" s="61" t="s">
        <v>45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"/>
    </row>
    <row r="3" spans="2:14" ht="11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</row>
    <row r="4" spans="1:14" ht="17.25" customHeight="1">
      <c r="A4" s="5"/>
      <c r="B4" s="61" t="s">
        <v>10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"/>
    </row>
    <row r="5" spans="1:13" ht="15.75" customHeight="1" thickBo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4" ht="28.5" customHeight="1" thickBot="1" thickTop="1">
      <c r="A6" s="5"/>
      <c r="B6" s="54">
        <v>2020</v>
      </c>
      <c r="C6" s="55"/>
      <c r="D6" s="55"/>
      <c r="E6" s="55"/>
      <c r="F6" s="56"/>
      <c r="G6" s="54">
        <v>2021</v>
      </c>
      <c r="H6" s="55"/>
      <c r="I6" s="55"/>
      <c r="J6" s="55"/>
      <c r="K6" s="56"/>
      <c r="L6" s="57" t="s">
        <v>46</v>
      </c>
      <c r="M6" s="57"/>
      <c r="N6" s="58"/>
    </row>
    <row r="7" spans="1:14" ht="39" customHeight="1" thickBot="1" thickTop="1">
      <c r="A7" s="7" t="s">
        <v>31</v>
      </c>
      <c r="B7" s="8" t="s">
        <v>0</v>
      </c>
      <c r="C7" s="9" t="s">
        <v>1</v>
      </c>
      <c r="D7" s="9" t="s">
        <v>2</v>
      </c>
      <c r="E7" s="10" t="s">
        <v>5</v>
      </c>
      <c r="F7" s="11" t="s">
        <v>8</v>
      </c>
      <c r="G7" s="8" t="s">
        <v>0</v>
      </c>
      <c r="H7" s="9" t="s">
        <v>1</v>
      </c>
      <c r="I7" s="9" t="s">
        <v>2</v>
      </c>
      <c r="J7" s="10" t="s">
        <v>5</v>
      </c>
      <c r="K7" s="11" t="s">
        <v>8</v>
      </c>
      <c r="L7" s="12" t="s">
        <v>4</v>
      </c>
      <c r="M7" s="13" t="s">
        <v>6</v>
      </c>
      <c r="N7" s="11" t="s">
        <v>9</v>
      </c>
    </row>
    <row r="8" spans="1:14" s="14" customFormat="1" ht="13.5" customHeight="1" thickTop="1">
      <c r="A8" s="16" t="s">
        <v>32</v>
      </c>
      <c r="B8" s="18">
        <v>1014649</v>
      </c>
      <c r="C8" s="19">
        <v>1689417</v>
      </c>
      <c r="D8" s="19">
        <v>2704066</v>
      </c>
      <c r="E8" s="20">
        <v>10098688.8395</v>
      </c>
      <c r="F8" s="17">
        <v>7957662.8418</v>
      </c>
      <c r="G8" s="18">
        <v>14237</v>
      </c>
      <c r="H8" s="19">
        <v>194235</v>
      </c>
      <c r="I8" s="19">
        <v>208472</v>
      </c>
      <c r="J8" s="20">
        <v>139414.23</v>
      </c>
      <c r="K8" s="17">
        <v>115210.4718</v>
      </c>
      <c r="L8" s="21">
        <f>+(I8-D8)/D8*100</f>
        <v>-92.29042486389015</v>
      </c>
      <c r="M8" s="22">
        <f aca="true" t="shared" si="0" ref="M8:N20">+(J8-E8)/E8*100</f>
        <v>-98.61948187318441</v>
      </c>
      <c r="N8" s="23">
        <f t="shared" si="0"/>
        <v>-98.55220717325666</v>
      </c>
    </row>
    <row r="9" spans="1:14" s="14" customFormat="1" ht="15.75" customHeight="1">
      <c r="A9" s="24" t="s">
        <v>33</v>
      </c>
      <c r="B9" s="26">
        <v>1134151</v>
      </c>
      <c r="C9" s="27">
        <v>1857102</v>
      </c>
      <c r="D9" s="27">
        <v>2991253</v>
      </c>
      <c r="E9" s="28">
        <v>11504787.805</v>
      </c>
      <c r="F9" s="25">
        <v>9630786.2729</v>
      </c>
      <c r="G9" s="26">
        <v>88239</v>
      </c>
      <c r="H9" s="27">
        <v>293130</v>
      </c>
      <c r="I9" s="27">
        <v>381369</v>
      </c>
      <c r="J9" s="28">
        <v>738422.6365</v>
      </c>
      <c r="K9" s="25">
        <v>570910.6575000001</v>
      </c>
      <c r="L9" s="29">
        <f>+(I9-D9)/D9*100</f>
        <v>-87.25052678593218</v>
      </c>
      <c r="M9" s="30">
        <f t="shared" si="0"/>
        <v>-93.5816057713026</v>
      </c>
      <c r="N9" s="31">
        <f t="shared" si="0"/>
        <v>-94.07202442954754</v>
      </c>
    </row>
    <row r="10" spans="1:14" s="14" customFormat="1" ht="15.75" customHeight="1">
      <c r="A10" s="24" t="s">
        <v>34</v>
      </c>
      <c r="B10" s="26">
        <v>123731</v>
      </c>
      <c r="C10" s="27">
        <v>275194</v>
      </c>
      <c r="D10" s="27">
        <v>398925</v>
      </c>
      <c r="E10" s="28">
        <v>1275955.6531</v>
      </c>
      <c r="F10" s="25">
        <v>1084732.6168</v>
      </c>
      <c r="G10" s="26">
        <v>18957</v>
      </c>
      <c r="H10" s="27">
        <v>92976</v>
      </c>
      <c r="I10" s="27">
        <v>111933</v>
      </c>
      <c r="J10" s="28">
        <v>158365</v>
      </c>
      <c r="K10" s="25">
        <v>139054.845</v>
      </c>
      <c r="L10" s="29">
        <f>+(I10-D10)/D10*100</f>
        <v>-71.94134235758601</v>
      </c>
      <c r="M10" s="30">
        <f t="shared" si="0"/>
        <v>-87.5885184868891</v>
      </c>
      <c r="N10" s="31">
        <f t="shared" si="0"/>
        <v>-87.18072612122454</v>
      </c>
    </row>
    <row r="11" spans="1:14" s="14" customFormat="1" ht="15.75" customHeight="1">
      <c r="A11" s="24" t="s">
        <v>35</v>
      </c>
      <c r="B11" s="26">
        <v>0</v>
      </c>
      <c r="C11" s="27">
        <v>0</v>
      </c>
      <c r="D11" s="27">
        <v>0</v>
      </c>
      <c r="E11" s="28">
        <v>0</v>
      </c>
      <c r="F11" s="25">
        <v>0</v>
      </c>
      <c r="G11" s="26">
        <v>18550</v>
      </c>
      <c r="H11" s="27">
        <v>86230</v>
      </c>
      <c r="I11" s="27">
        <v>104780</v>
      </c>
      <c r="J11" s="28">
        <v>161884.2757</v>
      </c>
      <c r="K11" s="25">
        <v>126674.707</v>
      </c>
      <c r="L11" s="29" t="s">
        <v>44</v>
      </c>
      <c r="M11" s="30" t="s">
        <v>44</v>
      </c>
      <c r="N11" s="31" t="s">
        <v>44</v>
      </c>
    </row>
    <row r="12" spans="1:14" s="14" customFormat="1" ht="15.75" customHeight="1">
      <c r="A12" s="24" t="s">
        <v>36</v>
      </c>
      <c r="B12" s="26">
        <v>19355</v>
      </c>
      <c r="C12" s="27">
        <v>46447</v>
      </c>
      <c r="D12" s="27">
        <v>65802</v>
      </c>
      <c r="E12" s="28">
        <v>170312.34399999998</v>
      </c>
      <c r="F12" s="25">
        <v>104416.0182</v>
      </c>
      <c r="G12" s="26">
        <v>479552</v>
      </c>
      <c r="H12" s="27">
        <v>525376</v>
      </c>
      <c r="I12" s="27">
        <v>1004928</v>
      </c>
      <c r="J12" s="28">
        <v>4125941.1644</v>
      </c>
      <c r="K12" s="25">
        <v>3223319.1708000004</v>
      </c>
      <c r="L12" s="29">
        <f aca="true" t="shared" si="1" ref="L12:L20">+(I12-D12)/D12*100</f>
        <v>1427.1997811616668</v>
      </c>
      <c r="M12" s="30">
        <f t="shared" si="0"/>
        <v>2322.5731779018906</v>
      </c>
      <c r="N12" s="31">
        <f t="shared" si="0"/>
        <v>2986.9968289980247</v>
      </c>
    </row>
    <row r="13" spans="1:14" s="14" customFormat="1" ht="15.75" customHeight="1">
      <c r="A13" s="24" t="s">
        <v>37</v>
      </c>
      <c r="B13" s="26">
        <v>254089</v>
      </c>
      <c r="C13" s="27">
        <v>385278</v>
      </c>
      <c r="D13" s="27">
        <v>639367</v>
      </c>
      <c r="E13" s="28">
        <v>2301251.6240000003</v>
      </c>
      <c r="F13" s="25">
        <v>1762527.9668</v>
      </c>
      <c r="G13" s="26">
        <v>766794</v>
      </c>
      <c r="H13" s="27">
        <v>699072</v>
      </c>
      <c r="I13" s="27">
        <v>1465866</v>
      </c>
      <c r="J13" s="28">
        <v>7032551.358700001</v>
      </c>
      <c r="K13" s="25">
        <v>5602471.303900001</v>
      </c>
      <c r="L13" s="29">
        <f t="shared" si="1"/>
        <v>129.26832320091592</v>
      </c>
      <c r="M13" s="30">
        <f t="shared" si="0"/>
        <v>205.5968015560214</v>
      </c>
      <c r="N13" s="31">
        <f t="shared" si="0"/>
        <v>217.8656684847788</v>
      </c>
    </row>
    <row r="14" spans="1:14" s="14" customFormat="1" ht="15.75" customHeight="1">
      <c r="A14" s="24" t="s">
        <v>38</v>
      </c>
      <c r="B14" s="26">
        <v>622919</v>
      </c>
      <c r="C14" s="27">
        <v>640062</v>
      </c>
      <c r="D14" s="27">
        <v>1262981</v>
      </c>
      <c r="E14" s="28">
        <v>5159209.519800001</v>
      </c>
      <c r="F14" s="25">
        <v>4105469.959</v>
      </c>
      <c r="G14" s="26">
        <v>1271277</v>
      </c>
      <c r="H14" s="27">
        <v>1033780</v>
      </c>
      <c r="I14" s="27">
        <v>2305057</v>
      </c>
      <c r="J14" s="28">
        <v>11239512.2922</v>
      </c>
      <c r="K14" s="25">
        <v>9031117.002600001</v>
      </c>
      <c r="L14" s="29">
        <f t="shared" si="1"/>
        <v>82.50923806454729</v>
      </c>
      <c r="M14" s="30">
        <f t="shared" si="0"/>
        <v>117.85337945793881</v>
      </c>
      <c r="N14" s="31">
        <f t="shared" si="0"/>
        <v>119.97766620608226</v>
      </c>
    </row>
    <row r="15" spans="1:14" s="14" customFormat="1" ht="15.75" customHeight="1">
      <c r="A15" s="24" t="s">
        <v>39</v>
      </c>
      <c r="B15" s="26">
        <v>1206715</v>
      </c>
      <c r="C15" s="27">
        <v>982500</v>
      </c>
      <c r="D15" s="27">
        <v>2189215</v>
      </c>
      <c r="E15" s="28">
        <v>9765729.884699998</v>
      </c>
      <c r="F15" s="25">
        <v>7718188.572300001</v>
      </c>
      <c r="G15" s="26">
        <v>1796656</v>
      </c>
      <c r="H15" s="27">
        <v>1117392</v>
      </c>
      <c r="I15" s="27">
        <v>2914048</v>
      </c>
      <c r="J15" s="28">
        <v>16097165.3522</v>
      </c>
      <c r="K15" s="25">
        <v>13005281.123699998</v>
      </c>
      <c r="L15" s="29">
        <f t="shared" si="1"/>
        <v>33.109265193231366</v>
      </c>
      <c r="M15" s="30">
        <f t="shared" si="0"/>
        <v>64.83320286607028</v>
      </c>
      <c r="N15" s="31">
        <f t="shared" si="0"/>
        <v>68.50172811759194</v>
      </c>
    </row>
    <row r="16" spans="1:14" s="14" customFormat="1" ht="15.75" customHeight="1">
      <c r="A16" s="24" t="s">
        <v>40</v>
      </c>
      <c r="B16" s="26">
        <v>853472</v>
      </c>
      <c r="C16" s="27">
        <v>684858</v>
      </c>
      <c r="D16" s="27">
        <v>1538330</v>
      </c>
      <c r="E16" s="28">
        <v>7248695.5472</v>
      </c>
      <c r="F16" s="25">
        <v>5793432.133699999</v>
      </c>
      <c r="G16" s="26">
        <v>1567327</v>
      </c>
      <c r="H16" s="27">
        <v>861514</v>
      </c>
      <c r="I16" s="27">
        <v>2428841</v>
      </c>
      <c r="J16" s="28">
        <v>14830021.799899999</v>
      </c>
      <c r="K16" s="25">
        <v>12137283.284</v>
      </c>
      <c r="L16" s="29">
        <f t="shared" si="1"/>
        <v>57.888164438059455</v>
      </c>
      <c r="M16" s="30">
        <f t="shared" si="0"/>
        <v>104.58883537505568</v>
      </c>
      <c r="N16" s="31">
        <f t="shared" si="0"/>
        <v>109.50074159664788</v>
      </c>
    </row>
    <row r="17" spans="1:14" s="14" customFormat="1" ht="15.75" customHeight="1">
      <c r="A17" s="24" t="s">
        <v>41</v>
      </c>
      <c r="B17" s="26">
        <v>550112</v>
      </c>
      <c r="C17" s="27">
        <v>583347</v>
      </c>
      <c r="D17" s="27">
        <v>1133459</v>
      </c>
      <c r="E17" s="28">
        <v>4810977.790999998</v>
      </c>
      <c r="F17" s="25">
        <v>3838646.1443000003</v>
      </c>
      <c r="G17" s="26">
        <v>1539453</v>
      </c>
      <c r="H17" s="27">
        <v>928885</v>
      </c>
      <c r="I17" s="27">
        <v>2468338</v>
      </c>
      <c r="J17" s="28">
        <v>15609444.8821</v>
      </c>
      <c r="K17" s="25">
        <v>12720118.5912</v>
      </c>
      <c r="L17" s="29">
        <f t="shared" si="1"/>
        <v>117.77038251935006</v>
      </c>
      <c r="M17" s="30">
        <f t="shared" si="0"/>
        <v>224.45472750468585</v>
      </c>
      <c r="N17" s="31">
        <f t="shared" si="0"/>
        <v>231.3699182741312</v>
      </c>
    </row>
    <row r="18" spans="1:14" s="14" customFormat="1" ht="15.75" customHeight="1">
      <c r="A18" s="32" t="s">
        <v>42</v>
      </c>
      <c r="B18" s="34">
        <v>36419</v>
      </c>
      <c r="C18" s="35">
        <v>216069</v>
      </c>
      <c r="D18" s="35">
        <v>252488</v>
      </c>
      <c r="E18" s="30">
        <v>244289.5512</v>
      </c>
      <c r="F18" s="33">
        <v>184090.3118</v>
      </c>
      <c r="G18" s="34">
        <v>1040222</v>
      </c>
      <c r="H18" s="35">
        <v>741550</v>
      </c>
      <c r="I18" s="35">
        <v>1781772</v>
      </c>
      <c r="J18" s="30">
        <v>10043305.7334</v>
      </c>
      <c r="K18" s="33">
        <v>8027426.005800001</v>
      </c>
      <c r="L18" s="29">
        <f t="shared" si="1"/>
        <v>605.685814771395</v>
      </c>
      <c r="M18" s="30">
        <f t="shared" si="0"/>
        <v>4011.230170944782</v>
      </c>
      <c r="N18" s="31">
        <f t="shared" si="0"/>
        <v>4260.591237697062</v>
      </c>
    </row>
    <row r="19" spans="1:14" s="14" customFormat="1" ht="15.75" customHeight="1" thickBot="1">
      <c r="A19" s="24" t="s">
        <v>43</v>
      </c>
      <c r="B19" s="26">
        <v>225</v>
      </c>
      <c r="C19" s="27">
        <v>160332</v>
      </c>
      <c r="D19" s="27">
        <v>160557</v>
      </c>
      <c r="E19" s="28">
        <v>3199</v>
      </c>
      <c r="F19" s="25">
        <v>2201.25</v>
      </c>
      <c r="G19" s="26">
        <v>908516</v>
      </c>
      <c r="H19" s="27">
        <v>714680</v>
      </c>
      <c r="I19" s="27">
        <v>1623196</v>
      </c>
      <c r="J19" s="28">
        <v>8456173.401600001</v>
      </c>
      <c r="K19" s="25">
        <v>6610552.7814</v>
      </c>
      <c r="L19" s="29">
        <f t="shared" si="1"/>
        <v>910.978032723581</v>
      </c>
      <c r="M19" s="30">
        <f t="shared" si="0"/>
        <v>264238.0244326353</v>
      </c>
      <c r="N19" s="31">
        <f t="shared" si="0"/>
        <v>300209.0417444634</v>
      </c>
    </row>
    <row r="20" spans="1:14" s="14" customFormat="1" ht="15.75" customHeight="1" thickBot="1" thickTop="1">
      <c r="A20" s="44" t="s">
        <v>28</v>
      </c>
      <c r="B20" s="46">
        <f>SUM(B8:B19)</f>
        <v>5815837</v>
      </c>
      <c r="C20" s="47">
        <f aca="true" t="shared" si="2" ref="C20:K20">SUM(C8:C19)</f>
        <v>7520606</v>
      </c>
      <c r="D20" s="47">
        <f t="shared" si="2"/>
        <v>13336443</v>
      </c>
      <c r="E20" s="48">
        <f t="shared" si="2"/>
        <v>52583097.55950001</v>
      </c>
      <c r="F20" s="45">
        <f t="shared" si="2"/>
        <v>42182154.0876</v>
      </c>
      <c r="G20" s="46">
        <f t="shared" si="2"/>
        <v>9509780</v>
      </c>
      <c r="H20" s="47">
        <f t="shared" si="2"/>
        <v>7288820</v>
      </c>
      <c r="I20" s="47">
        <f t="shared" si="2"/>
        <v>16798600</v>
      </c>
      <c r="J20" s="48">
        <f t="shared" si="2"/>
        <v>88632202.1267</v>
      </c>
      <c r="K20" s="45">
        <f t="shared" si="2"/>
        <v>71309419.9447</v>
      </c>
      <c r="L20" s="51">
        <f t="shared" si="1"/>
        <v>25.96012295032491</v>
      </c>
      <c r="M20" s="52">
        <f t="shared" si="0"/>
        <v>68.55644920196818</v>
      </c>
      <c r="N20" s="53">
        <f t="shared" si="0"/>
        <v>69.05115797692832</v>
      </c>
    </row>
    <row r="21" ht="12" thickTop="1"/>
    <row r="22" spans="2:14" s="14" customFormat="1" ht="11.25">
      <c r="B22" s="49"/>
      <c r="C22" s="49"/>
      <c r="D22" s="49"/>
      <c r="E22" s="50"/>
      <c r="F22" s="50"/>
      <c r="G22" s="49"/>
      <c r="H22" s="49"/>
      <c r="I22" s="49"/>
      <c r="J22" s="50"/>
      <c r="K22" s="50"/>
      <c r="L22" s="50"/>
      <c r="M22" s="50"/>
      <c r="N22" s="50"/>
    </row>
  </sheetData>
  <sheetProtection/>
  <mergeCells count="8">
    <mergeCell ref="B1:M1"/>
    <mergeCell ref="B2:M2"/>
    <mergeCell ref="B3:M3"/>
    <mergeCell ref="B4:M4"/>
    <mergeCell ref="A5:M5"/>
    <mergeCell ref="B6:F6"/>
    <mergeCell ref="G6:K6"/>
    <mergeCell ref="L6:N6"/>
  </mergeCells>
  <printOptions horizontalCentered="1"/>
  <pageMargins left="0" right="0" top="0.35433070866141736" bottom="0.15748031496062992" header="0.15748031496062992" footer="0.35433070866141736"/>
  <pageSetup horizontalDpi="300" verticalDpi="300" orientation="landscape" paperSize="9" scale="90" r:id="rId2"/>
  <headerFooter alignWithMargins="0">
    <oddHeader>&amp;R25/10/2022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Culturali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</cp:lastModifiedBy>
  <cp:lastPrinted>2022-07-21T12:27:07Z</cp:lastPrinted>
  <dcterms:created xsi:type="dcterms:W3CDTF">2003-02-04T11:58:37Z</dcterms:created>
  <dcterms:modified xsi:type="dcterms:W3CDTF">2022-10-18T08:52:12Z</dcterms:modified>
  <cp:category/>
  <cp:version/>
  <cp:contentType/>
  <cp:contentStatus/>
</cp:coreProperties>
</file>